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1+S2" sheetId="1" r:id="rId4"/>
    <sheet state="visible" name="S1" sheetId="2" r:id="rId5"/>
    <sheet state="visible" name="S2" sheetId="3" r:id="rId6"/>
  </sheets>
  <definedNames/>
  <calcPr/>
  <extLst>
    <ext uri="GoogleSheetsCustomDataVersion2">
      <go:sheetsCustomData xmlns:go="http://customooxmlschemas.google.com/" r:id="rId7" roundtripDataChecksum="1metGJ7magGSgonqAC/3vW6BX1UgLsnxz65zlG4wOLc="/>
    </ext>
  </extLst>
</workbook>
</file>

<file path=xl/sharedStrings.xml><?xml version="1.0" encoding="utf-8"?>
<sst xmlns="http://schemas.openxmlformats.org/spreadsheetml/2006/main" count="122" uniqueCount="60">
  <si>
    <t>BUDGET</t>
  </si>
  <si>
    <t>Kalvhagens Samfällighetsförening</t>
  </si>
  <si>
    <t>S1+S2</t>
  </si>
  <si>
    <t>716402-7224</t>
  </si>
  <si>
    <t>2024  Utfall</t>
  </si>
  <si>
    <t>2024 Budget</t>
  </si>
  <si>
    <t>2025 Budget</t>
  </si>
  <si>
    <t>INTÄKTER</t>
  </si>
  <si>
    <t>Samfällighetsavgifter</t>
  </si>
  <si>
    <t>Påminnelseavgifter</t>
  </si>
  <si>
    <t>Öresutjämning</t>
  </si>
  <si>
    <t>Ränteintäkter</t>
  </si>
  <si>
    <t>Skattefria ränteintäkter</t>
  </si>
  <si>
    <t>SUMMA INTÄKTER</t>
  </si>
  <si>
    <t>KOSTNADER</t>
  </si>
  <si>
    <t>Lokalhyra</t>
  </si>
  <si>
    <t>El</t>
  </si>
  <si>
    <t>El, återbetalning moms</t>
  </si>
  <si>
    <t>Snöröjning</t>
  </si>
  <si>
    <t>Snöröjning, återbetalning moms</t>
  </si>
  <si>
    <t>Skötsel grönytor</t>
  </si>
  <si>
    <t>Skötsel grönytor, återbetalning moms</t>
  </si>
  <si>
    <t>Skötsel rondellen</t>
  </si>
  <si>
    <t>Skötsel rondellen, återbetalning moms</t>
  </si>
  <si>
    <t>Reparation och underhåll garage</t>
  </si>
  <si>
    <t>Reparation och underhåll garage, återbetalning moms</t>
  </si>
  <si>
    <t>Reparation och underhåll vägar och lyckstolpar</t>
  </si>
  <si>
    <t>Reparation och underhåll vägar och lyckstolpar, återbetalning moms</t>
  </si>
  <si>
    <t>Reparation och underhåll lekpark</t>
  </si>
  <si>
    <t>Reparation och underhåll lekpark, återbetalning moms</t>
  </si>
  <si>
    <t>Förbrukningsinventarier</t>
  </si>
  <si>
    <t>Förbrukningsinventarier, återbetalning moms</t>
  </si>
  <si>
    <t>Mat &amp; fika</t>
  </si>
  <si>
    <t>Mat &amp; fika, återbetalning moms</t>
  </si>
  <si>
    <t>Trygghetsavtal</t>
  </si>
  <si>
    <t>Trygghetsavtal, återbetalning moms</t>
  </si>
  <si>
    <t>Faktureringstjänster</t>
  </si>
  <si>
    <t>Faktureringstjänster, återbetalning moms</t>
  </si>
  <si>
    <t>Redovisningsprogram</t>
  </si>
  <si>
    <t>Redovisningsprogram, återbetalning moms</t>
  </si>
  <si>
    <t>Bankkostnader</t>
  </si>
  <si>
    <t>SUMMA KOSTNADER</t>
  </si>
  <si>
    <t>RESULTAT</t>
  </si>
  <si>
    <t>FONDERING</t>
  </si>
  <si>
    <t>Att betala för medlemmar i S1 i kr per år:</t>
  </si>
  <si>
    <t>Att betala för medlemmar i S2 i kr per år:</t>
  </si>
  <si>
    <t>&lt;!-- PAGE BREAK --&gt;</t>
  </si>
  <si>
    <t>S1</t>
  </si>
  <si>
    <t>Periodiserade avgifter, återbetalning moms</t>
  </si>
  <si>
    <t>Kommunikationsprogram</t>
  </si>
  <si>
    <t>Avsättning till underhålls- och förnyelsefond enligt beräkning i underhålls- och förnyelseplanen, 1 396 kr/år och fastighet.</t>
  </si>
  <si>
    <t>För 2025 föreslås en indexhöjning om 200 kr/år och fastighet.</t>
  </si>
  <si>
    <t>S2</t>
  </si>
  <si>
    <t>Fondering</t>
  </si>
  <si>
    <t>Avsättning till underhålls- och förnyelsefond enligt beräkning i underhålls- och förnyelseplanen, 1 007 kr/år och fastighet.</t>
  </si>
  <si>
    <t>Den beräkningen baseras på att garagen är nyrenoverade och ska hålla i 40 år framåt.</t>
  </si>
  <si>
    <t>I verkligheten har garagen passerat sin livslängd och bör renoveras snarast. Den beräknade kostnaden för detta ligger på 846 250 kr.</t>
  </si>
  <si>
    <t>Vid slutet av 2023 fanns 327 000 kr i Samfällighet 2, det saknas 519 250 kr för att återställa garagen till sitt urspungliga skick.</t>
  </si>
  <si>
    <t>Därför är det budgeterat för extra hög fondering, 3 670 kr/år och fastighet. För 2025 är förslaget att höja med ytterligare 1 000 kr/år och fastighet för att möte de ökade prisnivåerna.</t>
  </si>
  <si>
    <t>Om detta görs under det kommande sex åren har vi möjlighet att utföra nödvändiga renoveringar på samtliga garage inom den tiden.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</si>
</sst>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ptos narrow"/>
      <scheme val="minor"/>
    </font>
    <font>
      <b/>
      <sz val="11.0"/>
      <color theme="1"/>
      <name val="Aptos narrow"/>
    </font>
    <font>
      <color theme="1"/>
      <name val="Aptos narrow"/>
    </font>
    <font>
      <color theme="1"/>
      <name val="Arial"/>
    </font>
    <font>
      <b/>
      <u/>
      <sz val="11.0"/>
      <color theme="1"/>
      <name val="Aptos narrow"/>
    </font>
    <font>
      <b/>
      <u/>
      <sz val="11.0"/>
      <color theme="1"/>
      <name val="Arial"/>
    </font>
    <font>
      <sz val="11.0"/>
      <color theme="1"/>
      <name val="Aptos narrow"/>
    </font>
    <font>
      <sz val="11.0"/>
      <color theme="1"/>
      <name val="Arial"/>
    </font>
    <font>
      <b/>
      <sz val="11.0"/>
      <color theme="1"/>
      <name val="Arial"/>
    </font>
    <font>
      <sz val="11.0"/>
      <color rgb="FF1F1F1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center" readingOrder="0"/>
    </xf>
    <xf borderId="0" fillId="0" fontId="6" numFmtId="3" xfId="0" applyFont="1" applyNumberFormat="1"/>
    <xf borderId="0" fillId="0" fontId="1" numFmtId="3" xfId="0" applyFont="1" applyNumberFormat="1"/>
    <xf borderId="0" fillId="0" fontId="3" numFmtId="0" xfId="0" applyAlignment="1" applyFont="1">
      <alignment readingOrder="0"/>
    </xf>
    <xf borderId="0" fillId="0" fontId="2" numFmtId="3" xfId="0" applyFont="1" applyNumberFormat="1"/>
    <xf borderId="0" fillId="0" fontId="3" numFmtId="0" xfId="0" applyAlignment="1" applyFont="1">
      <alignment horizontal="right" readingOrder="0"/>
    </xf>
    <xf borderId="0" fillId="0" fontId="7" numFmtId="3" xfId="0" applyAlignment="1" applyFont="1" applyNumberFormat="1">
      <alignment readingOrder="0"/>
    </xf>
    <xf borderId="0" fillId="0" fontId="7" numFmtId="3" xfId="0" applyFont="1" applyNumberFormat="1"/>
    <xf borderId="0" fillId="0" fontId="8" numFmtId="0" xfId="0" applyFont="1"/>
    <xf borderId="0" fillId="0" fontId="8" numFmtId="3" xfId="0" applyFont="1" applyNumberFormat="1"/>
    <xf borderId="0" fillId="0" fontId="8" numFmtId="3" xfId="0" applyAlignment="1" applyFont="1" applyNumberFormat="1">
      <alignment readingOrder="0"/>
    </xf>
    <xf borderId="0" fillId="2" fontId="9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13"/>
    <col customWidth="1" min="2" max="2" width="56.25"/>
    <col customWidth="1" min="3" max="5" width="13.25"/>
    <col customWidth="1" min="6" max="83" width="8.63"/>
  </cols>
  <sheetData>
    <row r="1" ht="14.25" customHeight="1">
      <c r="A1" s="1" t="s">
        <v>0</v>
      </c>
    </row>
    <row r="2" ht="14.25" customHeight="1">
      <c r="A2" s="2" t="s">
        <v>1</v>
      </c>
      <c r="B2" s="2" t="s">
        <v>2</v>
      </c>
    </row>
    <row r="3" ht="14.25" customHeight="1">
      <c r="A3" s="2" t="s">
        <v>3</v>
      </c>
    </row>
    <row r="4" ht="14.25" customHeight="1">
      <c r="A4" s="3"/>
      <c r="C4" s="3"/>
      <c r="E4" s="3"/>
    </row>
    <row r="5" ht="14.25" customHeight="1">
      <c r="A5" s="4"/>
      <c r="B5" s="4"/>
      <c r="C5" s="5" t="s">
        <v>4</v>
      </c>
      <c r="D5" s="5" t="s">
        <v>5</v>
      </c>
      <c r="E5" s="5" t="s">
        <v>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ht="14.25" customHeight="1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</row>
    <row r="7" ht="14.25" customHeight="1">
      <c r="A7" s="2">
        <v>3010.0</v>
      </c>
      <c r="B7" s="2" t="s">
        <v>8</v>
      </c>
      <c r="C7" s="6">
        <f>'S1'!C7+'S2'!C7</f>
        <v>237120</v>
      </c>
      <c r="D7" s="6">
        <f>'S1'!D7+'S2'!D7</f>
        <v>237120</v>
      </c>
      <c r="E7" s="6">
        <f>'S1'!E7+'S2'!E7</f>
        <v>279312</v>
      </c>
    </row>
    <row r="8" ht="14.25" customHeight="1">
      <c r="A8" s="3">
        <v>3090.0</v>
      </c>
      <c r="B8" s="2" t="str">
        <f>'S1'!B8</f>
        <v>Periodiserade avgifter, återbetalning moms</v>
      </c>
      <c r="C8" s="6">
        <f>'S1'!C8+'S2'!C8</f>
        <v>56780.64</v>
      </c>
      <c r="D8" s="6">
        <f>'S1'!D8+'S2'!D8</f>
        <v>56780</v>
      </c>
      <c r="E8" s="6">
        <f>'S1'!E8+'S2'!E8</f>
        <v>0</v>
      </c>
    </row>
    <row r="9" ht="14.25" customHeight="1">
      <c r="A9" s="2">
        <v>3591.0</v>
      </c>
      <c r="B9" s="2" t="s">
        <v>9</v>
      </c>
      <c r="C9" s="6">
        <f>'S1'!C9</f>
        <v>760</v>
      </c>
      <c r="D9" s="6">
        <f>'S1'!D9</f>
        <v>100</v>
      </c>
      <c r="E9" s="6">
        <f>'S1'!E9</f>
        <v>100</v>
      </c>
    </row>
    <row r="10" ht="14.25" customHeight="1">
      <c r="A10" s="2">
        <v>3740.0</v>
      </c>
      <c r="B10" s="2" t="s">
        <v>10</v>
      </c>
      <c r="C10" s="6">
        <f>'S1'!C10</f>
        <v>1.34</v>
      </c>
      <c r="D10" s="6">
        <f>'S1'!D10</f>
        <v>0</v>
      </c>
      <c r="E10" s="6">
        <f>'S1'!E10</f>
        <v>0</v>
      </c>
    </row>
    <row r="11" ht="14.25" customHeight="1">
      <c r="A11" s="2">
        <v>8310.0</v>
      </c>
      <c r="B11" s="2" t="s">
        <v>11</v>
      </c>
      <c r="C11" s="6">
        <f>'S1'!C11+'S2'!C9</f>
        <v>17997.19</v>
      </c>
      <c r="D11" s="6">
        <f>'S1'!D11+'S2'!D9</f>
        <v>10500</v>
      </c>
      <c r="E11" s="6">
        <f>'S1'!E11+'S2'!E9</f>
        <v>6500</v>
      </c>
    </row>
    <row r="12" ht="14.25" customHeight="1">
      <c r="A12" s="2">
        <v>8314.0</v>
      </c>
      <c r="B12" s="2" t="s">
        <v>12</v>
      </c>
      <c r="C12" s="6">
        <f>'S1'!C12</f>
        <v>588</v>
      </c>
      <c r="D12" s="6">
        <f>'S1'!D12</f>
        <v>0</v>
      </c>
      <c r="E12" s="6">
        <f>'S1'!E12</f>
        <v>0</v>
      </c>
    </row>
    <row r="13" ht="14.25" customHeight="1">
      <c r="A13" s="1" t="s">
        <v>13</v>
      </c>
      <c r="B13" s="1"/>
      <c r="C13" s="7">
        <f t="shared" ref="C13:E13" si="1">SUM(C7:C12)</f>
        <v>313247.17</v>
      </c>
      <c r="D13" s="7">
        <f t="shared" si="1"/>
        <v>304500</v>
      </c>
      <c r="E13" s="7">
        <f t="shared" si="1"/>
        <v>285912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</row>
    <row r="14" ht="14.25" customHeight="1">
      <c r="C14" s="6"/>
      <c r="D14" s="6"/>
      <c r="E14" s="6"/>
    </row>
    <row r="15" ht="14.25" customHeight="1">
      <c r="A15" s="1" t="s">
        <v>14</v>
      </c>
      <c r="B15" s="1"/>
      <c r="C15" s="7"/>
      <c r="D15" s="7"/>
      <c r="E15" s="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</row>
    <row r="16" ht="14.25" customHeight="1">
      <c r="A16" s="2">
        <v>5010.0</v>
      </c>
      <c r="B16" s="2" t="s">
        <v>15</v>
      </c>
      <c r="C16" s="6">
        <f>'S1'!C16+'S2'!C13</f>
        <v>-700</v>
      </c>
      <c r="D16" s="6">
        <f>'S1'!D16+'S2'!D13</f>
        <v>-800</v>
      </c>
      <c r="E16" s="6">
        <f>'S1'!E16+'S2'!E13</f>
        <v>-700</v>
      </c>
    </row>
    <row r="17" ht="14.25" customHeight="1">
      <c r="A17" s="2">
        <v>5120.0</v>
      </c>
      <c r="B17" s="2" t="s">
        <v>16</v>
      </c>
      <c r="C17" s="6">
        <f>'S1'!C17+'S2'!C14</f>
        <v>-10533.18</v>
      </c>
      <c r="D17" s="6">
        <f>'S1'!D17+'S2'!D14</f>
        <v>-12500</v>
      </c>
      <c r="E17" s="6">
        <f>'S1'!E17+'S2'!E14</f>
        <v>-12400</v>
      </c>
    </row>
    <row r="18" ht="14.25" customHeight="1">
      <c r="A18" s="3">
        <v>5120.0</v>
      </c>
      <c r="B18" s="3" t="s">
        <v>17</v>
      </c>
      <c r="C18" s="6">
        <f>'S1'!C18+'S2'!C15</f>
        <v>-2681</v>
      </c>
      <c r="D18" s="6">
        <f>'S1'!D18+'S2'!D15</f>
        <v>-2681</v>
      </c>
      <c r="E18" s="6">
        <f>'S1'!E18+'S2'!E15</f>
        <v>0</v>
      </c>
    </row>
    <row r="19" ht="14.25" customHeight="1">
      <c r="A19" s="2">
        <v>5164.0</v>
      </c>
      <c r="B19" s="2" t="s">
        <v>18</v>
      </c>
      <c r="C19" s="6">
        <f>'S1'!C19</f>
        <v>-75472.88</v>
      </c>
      <c r="D19" s="6">
        <f>'S1'!D19</f>
        <v>-75000</v>
      </c>
      <c r="E19" s="6">
        <f>'S1'!E19</f>
        <v>-75000</v>
      </c>
    </row>
    <row r="20" ht="14.25" customHeight="1">
      <c r="A20" s="3">
        <v>5164.0</v>
      </c>
      <c r="B20" s="3" t="s">
        <v>19</v>
      </c>
      <c r="C20" s="6">
        <f>'S1'!C20</f>
        <v>-10253</v>
      </c>
      <c r="D20" s="6">
        <f>'S1'!D20</f>
        <v>-10253</v>
      </c>
      <c r="E20" s="6">
        <f>'S1'!E20</f>
        <v>0</v>
      </c>
    </row>
    <row r="21" ht="14.25" customHeight="1">
      <c r="A21" s="2">
        <v>5165.0</v>
      </c>
      <c r="B21" s="2" t="s">
        <v>20</v>
      </c>
      <c r="C21" s="6">
        <f>'S1'!C21</f>
        <v>-3056.2</v>
      </c>
      <c r="D21" s="6">
        <f>'S1'!D21</f>
        <v>-3750</v>
      </c>
      <c r="E21" s="6">
        <f>'S1'!E21</f>
        <v>-4000</v>
      </c>
    </row>
    <row r="22" ht="14.25" customHeight="1">
      <c r="A22" s="3">
        <v>5165.0</v>
      </c>
      <c r="B22" s="3" t="s">
        <v>21</v>
      </c>
      <c r="C22" s="6">
        <f>'S1'!C22</f>
        <v>-783</v>
      </c>
      <c r="D22" s="6">
        <f>'S1'!D22</f>
        <v>-783</v>
      </c>
      <c r="E22" s="6">
        <f>'S1'!E22</f>
        <v>0</v>
      </c>
    </row>
    <row r="23" ht="14.25" customHeight="1">
      <c r="A23" s="2">
        <v>5166.0</v>
      </c>
      <c r="B23" s="2" t="s">
        <v>22</v>
      </c>
      <c r="C23" s="6">
        <f>'S1'!C23</f>
        <v>0</v>
      </c>
      <c r="D23" s="6">
        <f>'S1'!D23</f>
        <v>-3750</v>
      </c>
      <c r="E23" s="6">
        <f>'S1'!E23</f>
        <v>-1500</v>
      </c>
    </row>
    <row r="24" ht="14.25" customHeight="1">
      <c r="A24" s="2">
        <v>5166.0</v>
      </c>
      <c r="B24" s="3" t="s">
        <v>23</v>
      </c>
      <c r="C24" s="6">
        <f>'S1'!C24</f>
        <v>-1190</v>
      </c>
      <c r="D24" s="6">
        <f>'S1'!D24</f>
        <v>-1190</v>
      </c>
      <c r="E24" s="6">
        <f>'S1'!E24</f>
        <v>0</v>
      </c>
    </row>
    <row r="25" ht="14.25" customHeight="1">
      <c r="A25" s="2">
        <v>5170.0</v>
      </c>
      <c r="B25" s="2" t="s">
        <v>24</v>
      </c>
      <c r="C25" s="6">
        <f>'S2'!C16</f>
        <v>0</v>
      </c>
      <c r="D25" s="6">
        <f>'S2'!D16</f>
        <v>-3750</v>
      </c>
      <c r="E25" s="6">
        <f>'S2'!E16</f>
        <v>-3750</v>
      </c>
    </row>
    <row r="26" ht="14.25" customHeight="1">
      <c r="A26" s="2">
        <v>5170.0</v>
      </c>
      <c r="B26" s="3" t="s">
        <v>25</v>
      </c>
      <c r="C26" s="6">
        <f>'S2'!C17</f>
        <v>-943</v>
      </c>
      <c r="D26" s="6">
        <f>'S2'!D17</f>
        <v>-943</v>
      </c>
      <c r="E26" s="6">
        <f>'S2'!E17</f>
        <v>0</v>
      </c>
    </row>
    <row r="27" ht="14.25" customHeight="1">
      <c r="A27" s="2">
        <v>5175.0</v>
      </c>
      <c r="B27" s="2" t="s">
        <v>26</v>
      </c>
      <c r="C27" s="6">
        <f>'S1'!C25</f>
        <v>-21708.75</v>
      </c>
      <c r="D27" s="6">
        <f>'S1'!D25</f>
        <v>-3750</v>
      </c>
      <c r="E27" s="6">
        <f>'S1'!E25</f>
        <v>-5000</v>
      </c>
    </row>
    <row r="28" ht="14.25" customHeight="1">
      <c r="A28" s="3">
        <v>5175.0</v>
      </c>
      <c r="B28" s="3" t="s">
        <v>27</v>
      </c>
      <c r="C28" s="6">
        <f>'S1'!C26</f>
        <v>-583</v>
      </c>
      <c r="D28" s="6">
        <f>'S1'!D26</f>
        <v>-583</v>
      </c>
      <c r="E28" s="6">
        <f>'S1'!E26</f>
        <v>0</v>
      </c>
    </row>
    <row r="29" ht="14.25" customHeight="1">
      <c r="A29" s="2">
        <v>5180.0</v>
      </c>
      <c r="B29" s="2" t="s">
        <v>28</v>
      </c>
      <c r="C29" s="6">
        <f>'S1'!C27</f>
        <v>-4552.3</v>
      </c>
      <c r="D29" s="6">
        <f>'S1'!D27</f>
        <v>-3750</v>
      </c>
      <c r="E29" s="6">
        <f>'S1'!E27</f>
        <v>-5000</v>
      </c>
    </row>
    <row r="30" ht="14.25" customHeight="1">
      <c r="A30" s="3">
        <v>5180.0</v>
      </c>
      <c r="B30" s="3" t="s">
        <v>29</v>
      </c>
      <c r="C30" s="6">
        <f>'S1'!C28</f>
        <v>-571</v>
      </c>
      <c r="D30" s="6">
        <f>'S1'!D28</f>
        <v>-571</v>
      </c>
      <c r="E30" s="6">
        <f>'S1'!E28</f>
        <v>0</v>
      </c>
    </row>
    <row r="31" ht="14.25" customHeight="1">
      <c r="A31" s="2">
        <v>5410.0</v>
      </c>
      <c r="B31" s="2" t="s">
        <v>30</v>
      </c>
      <c r="C31" s="6">
        <f>'S1'!C29</f>
        <v>-4526.93</v>
      </c>
      <c r="D31" s="6">
        <f>'S1'!D29</f>
        <v>-12500</v>
      </c>
      <c r="E31" s="6">
        <f>'S1'!E29</f>
        <v>-5000</v>
      </c>
    </row>
    <row r="32" ht="14.25" customHeight="1">
      <c r="A32" s="2">
        <v>5410.0</v>
      </c>
      <c r="B32" s="3" t="s">
        <v>31</v>
      </c>
      <c r="C32" s="6">
        <f>'S1'!C30</f>
        <v>-2909</v>
      </c>
      <c r="D32" s="6">
        <f>'S1'!D30</f>
        <v>-2909</v>
      </c>
      <c r="E32" s="6">
        <f>'S1'!E30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ht="14.25" customHeight="1">
      <c r="A33" s="2">
        <v>6070.0</v>
      </c>
      <c r="B33" s="2" t="s">
        <v>32</v>
      </c>
      <c r="C33" s="6">
        <f>'S1'!C31</f>
        <v>-2428.43</v>
      </c>
      <c r="D33" s="6">
        <f>'S1'!D31</f>
        <v>-3300</v>
      </c>
      <c r="E33" s="6">
        <f>'S1'!E31</f>
        <v>-3000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ht="14.25" customHeight="1">
      <c r="A34" s="2">
        <v>6070.0</v>
      </c>
      <c r="B34" s="3" t="s">
        <v>33</v>
      </c>
      <c r="C34" s="6">
        <f>'S1'!C32</f>
        <v>-342</v>
      </c>
      <c r="D34" s="6">
        <f>'S1'!D32</f>
        <v>-342</v>
      </c>
      <c r="E34" s="6">
        <f>'S1'!E32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ht="14.25" customHeight="1">
      <c r="A35" s="2">
        <v>6310.0</v>
      </c>
      <c r="B35" s="2" t="s">
        <v>34</v>
      </c>
      <c r="C35" s="6">
        <f>'S1'!C33</f>
        <v>-6860.4</v>
      </c>
      <c r="D35" s="6">
        <f>'S1'!D33</f>
        <v>-8750</v>
      </c>
      <c r="E35" s="6">
        <f>'S1'!E33</f>
        <v>-8580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</row>
    <row r="36" ht="14.25" customHeight="1">
      <c r="A36" s="3">
        <v>6310.0</v>
      </c>
      <c r="B36" s="3" t="s">
        <v>35</v>
      </c>
      <c r="C36" s="6">
        <f>'S1'!C34</f>
        <v>-2859</v>
      </c>
      <c r="D36" s="6">
        <f>'S1'!D34</f>
        <v>-2859</v>
      </c>
      <c r="E36" s="6">
        <f>'S1'!E34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</row>
    <row r="37" ht="14.25" customHeight="1">
      <c r="A37" s="2">
        <v>6530.0</v>
      </c>
      <c r="B37" s="2" t="s">
        <v>36</v>
      </c>
      <c r="C37" s="6">
        <f>'S1'!C35</f>
        <v>0</v>
      </c>
      <c r="D37" s="6">
        <f>'S1'!D35</f>
        <v>-625</v>
      </c>
      <c r="E37" s="6">
        <f>'S1'!E35</f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ht="14.25" customHeight="1">
      <c r="A38" s="2">
        <v>6530.0</v>
      </c>
      <c r="B38" s="3" t="s">
        <v>37</v>
      </c>
      <c r="C38" s="6">
        <f>'S1'!C36</f>
        <v>-758</v>
      </c>
      <c r="D38" s="6">
        <f>'S1'!D36</f>
        <v>-758</v>
      </c>
      <c r="E38" s="6">
        <f>'S1'!E36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ht="14.25" customHeight="1">
      <c r="A39" s="2">
        <v>6541.0</v>
      </c>
      <c r="B39" s="2" t="s">
        <v>38</v>
      </c>
      <c r="C39" s="6">
        <f>'S1'!C37</f>
        <v>-413</v>
      </c>
      <c r="D39" s="6">
        <f>'S1'!D37</f>
        <v>-625</v>
      </c>
      <c r="E39" s="6">
        <f>'S1'!E37</f>
        <v>-600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</row>
    <row r="40" ht="14.25" customHeight="1">
      <c r="A40" s="2">
        <v>6541.0</v>
      </c>
      <c r="B40" s="3" t="s">
        <v>39</v>
      </c>
      <c r="C40" s="6">
        <f>'S1'!C38</f>
        <v>-600</v>
      </c>
      <c r="D40" s="6">
        <f>'S1'!D38</f>
        <v>-600</v>
      </c>
      <c r="E40" s="6">
        <f>'S1'!E38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</row>
    <row r="41" ht="14.25" customHeight="1">
      <c r="A41" s="8">
        <v>6542.0</v>
      </c>
      <c r="B41" s="2" t="str">
        <f>'S1'!B39</f>
        <v>Kommunikationsprogram</v>
      </c>
      <c r="C41" s="9">
        <f>'S1'!C39</f>
        <v>-2438</v>
      </c>
      <c r="D41" s="9" t="str">
        <f>'S1'!D39</f>
        <v/>
      </c>
      <c r="E41" s="9">
        <f>'S1'!E39</f>
        <v>-2450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</row>
    <row r="42" ht="14.25" customHeight="1">
      <c r="A42" s="2">
        <v>6570.0</v>
      </c>
      <c r="B42" s="2" t="s">
        <v>40</v>
      </c>
      <c r="C42" s="6">
        <f>'S1'!C40</f>
        <v>-2950</v>
      </c>
      <c r="D42" s="6">
        <f>'S1'!D40</f>
        <v>-3500</v>
      </c>
      <c r="E42" s="6">
        <f>'S1'!E40</f>
        <v>-3150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</row>
    <row r="43" ht="14.25" customHeight="1">
      <c r="A43" s="1" t="s">
        <v>41</v>
      </c>
      <c r="B43" s="1"/>
      <c r="C43" s="7">
        <f t="shared" ref="C43:E43" si="2">SUM(C16:C42)</f>
        <v>-160112.07</v>
      </c>
      <c r="D43" s="7">
        <f t="shared" si="2"/>
        <v>-160822</v>
      </c>
      <c r="E43" s="7">
        <f t="shared" si="2"/>
        <v>-130130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</row>
    <row r="44" ht="14.25" customHeight="1">
      <c r="C44" s="6"/>
      <c r="D44" s="6"/>
      <c r="E44" s="6"/>
    </row>
    <row r="45" ht="14.25" customHeight="1">
      <c r="A45" s="1" t="s">
        <v>42</v>
      </c>
      <c r="B45" s="1"/>
      <c r="C45" s="7">
        <f t="shared" ref="C45:E45" si="3">C13+C43</f>
        <v>153135.1</v>
      </c>
      <c r="D45" s="7">
        <f t="shared" si="3"/>
        <v>143678</v>
      </c>
      <c r="E45" s="7">
        <f t="shared" si="3"/>
        <v>155782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</row>
    <row r="46" ht="14.25" customHeight="1"/>
    <row r="47" ht="14.25" customHeight="1">
      <c r="A47" s="1" t="s">
        <v>43</v>
      </c>
      <c r="E47" s="7">
        <f>'S1'!E45+'S2'!E22</f>
        <v>155526</v>
      </c>
    </row>
    <row r="48" ht="14.25" customHeight="1">
      <c r="C48" s="6"/>
      <c r="D48" s="6"/>
      <c r="E48" s="6"/>
    </row>
    <row r="49" ht="14.25" customHeight="1">
      <c r="B49" s="10" t="s">
        <v>44</v>
      </c>
      <c r="C49" s="7">
        <f>('S1'!E7)/36</f>
        <v>4800</v>
      </c>
      <c r="D49" s="6"/>
      <c r="E49" s="6"/>
    </row>
    <row r="50" ht="14.25" customHeight="1">
      <c r="B50" s="10" t="s">
        <v>45</v>
      </c>
      <c r="C50" s="7">
        <f>(('S1'!E7)/36)+(('S2'!E7)/21)</f>
        <v>9872</v>
      </c>
      <c r="D50" s="6"/>
      <c r="E50" s="6"/>
    </row>
    <row r="51" ht="14.25" customHeight="1">
      <c r="C51" s="6"/>
      <c r="D51" s="6"/>
      <c r="E51" s="6"/>
    </row>
    <row r="52" ht="14.25" customHeight="1">
      <c r="C52" s="6"/>
      <c r="D52" s="6"/>
      <c r="E52" s="6"/>
    </row>
    <row r="53" ht="14.25" customHeight="1">
      <c r="C53" s="6"/>
      <c r="D53" s="6"/>
      <c r="E53" s="6"/>
    </row>
    <row r="54" ht="14.25" customHeight="1">
      <c r="C54" s="6"/>
      <c r="D54" s="6"/>
      <c r="E54" s="6"/>
    </row>
    <row r="55" ht="14.25" customHeight="1">
      <c r="C55" s="6"/>
      <c r="D55" s="6"/>
      <c r="E55" s="6"/>
    </row>
    <row r="56" ht="14.25" customHeight="1">
      <c r="C56" s="6"/>
      <c r="D56" s="6"/>
      <c r="E56" s="6"/>
    </row>
    <row r="57" ht="14.25" customHeight="1">
      <c r="C57" s="6"/>
      <c r="D57" s="6"/>
      <c r="E57" s="6"/>
    </row>
    <row r="58" ht="14.25" customHeight="1">
      <c r="C58" s="6"/>
      <c r="D58" s="6"/>
      <c r="E58" s="6"/>
    </row>
    <row r="59" ht="14.25" customHeight="1">
      <c r="C59" s="6"/>
      <c r="D59" s="6"/>
      <c r="E59" s="6"/>
    </row>
    <row r="60" ht="14.25" customHeight="1">
      <c r="C60" s="6"/>
      <c r="D60" s="6"/>
      <c r="E60" s="6"/>
    </row>
    <row r="61" ht="14.25" customHeight="1">
      <c r="C61" s="6"/>
      <c r="D61" s="6"/>
      <c r="E61" s="6"/>
    </row>
    <row r="62" ht="14.25" customHeight="1">
      <c r="C62" s="6"/>
      <c r="D62" s="6"/>
      <c r="E62" s="6"/>
    </row>
    <row r="63" ht="14.25" customHeight="1">
      <c r="C63" s="6"/>
      <c r="D63" s="6"/>
      <c r="E63" s="6"/>
    </row>
    <row r="64" ht="14.25" customHeight="1">
      <c r="C64" s="6"/>
      <c r="D64" s="6"/>
      <c r="E64" s="6"/>
    </row>
    <row r="65" ht="14.25" customHeight="1">
      <c r="C65" s="6"/>
      <c r="D65" s="6"/>
      <c r="E65" s="6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>
      <c r="CE93" s="2" t="s">
        <v>46</v>
      </c>
    </row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</sheetData>
  <printOptions gridLines="1"/>
  <pageMargins bottom="0.75" footer="0.0" header="0.0" left="0.7" right="0.7" top="0.75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13"/>
    <col customWidth="1" min="2" max="2" width="56.25"/>
    <col customWidth="1" min="3" max="5" width="13.25"/>
    <col customWidth="1" min="6" max="83" width="8.63"/>
  </cols>
  <sheetData>
    <row r="1" ht="14.25" customHeight="1">
      <c r="A1" s="1" t="s">
        <v>0</v>
      </c>
    </row>
    <row r="2" ht="14.25" customHeight="1">
      <c r="A2" s="2" t="s">
        <v>1</v>
      </c>
      <c r="B2" s="2" t="s">
        <v>47</v>
      </c>
    </row>
    <row r="3" ht="14.25" customHeight="1">
      <c r="A3" s="2" t="s">
        <v>3</v>
      </c>
    </row>
    <row r="4" ht="14.25" customHeight="1">
      <c r="C4" s="3"/>
      <c r="E4" s="3"/>
    </row>
    <row r="5" ht="14.25" customHeight="1">
      <c r="A5" s="4"/>
      <c r="B5" s="4"/>
      <c r="C5" s="5" t="s">
        <v>4</v>
      </c>
      <c r="D5" s="5" t="s">
        <v>5</v>
      </c>
      <c r="E5" s="5" t="s">
        <v>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ht="14.25" customHeight="1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</row>
    <row r="7" ht="14.25" customHeight="1">
      <c r="A7" s="2">
        <v>3010.0</v>
      </c>
      <c r="B7" s="2" t="s">
        <v>8</v>
      </c>
      <c r="C7" s="11">
        <v>154800.0</v>
      </c>
      <c r="D7" s="12">
        <v>154800.0</v>
      </c>
      <c r="E7" s="11">
        <v>172800.0</v>
      </c>
    </row>
    <row r="8" ht="14.25" customHeight="1">
      <c r="A8" s="3">
        <v>3090.0</v>
      </c>
      <c r="B8" s="3" t="s">
        <v>48</v>
      </c>
      <c r="C8" s="11">
        <v>38720.64</v>
      </c>
      <c r="D8" s="12">
        <v>38720.0</v>
      </c>
      <c r="E8" s="11">
        <v>0.0</v>
      </c>
    </row>
    <row r="9" ht="14.25" customHeight="1">
      <c r="A9" s="2">
        <v>3591.0</v>
      </c>
      <c r="B9" s="2" t="s">
        <v>9</v>
      </c>
      <c r="C9" s="11">
        <v>760.0</v>
      </c>
      <c r="D9" s="12">
        <v>100.0</v>
      </c>
      <c r="E9" s="12">
        <v>100.0</v>
      </c>
    </row>
    <row r="10" ht="14.25" customHeight="1">
      <c r="A10" s="2">
        <v>3740.0</v>
      </c>
      <c r="B10" s="2" t="s">
        <v>10</v>
      </c>
      <c r="C10" s="11">
        <v>1.34</v>
      </c>
      <c r="D10" s="6">
        <v>0.0</v>
      </c>
      <c r="E10" s="6">
        <v>0.0</v>
      </c>
    </row>
    <row r="11" ht="14.25" customHeight="1">
      <c r="A11" s="2">
        <v>8310.0</v>
      </c>
      <c r="B11" s="2" t="s">
        <v>11</v>
      </c>
      <c r="C11" s="11">
        <v>12987.72</v>
      </c>
      <c r="D11" s="12">
        <v>7000.0</v>
      </c>
      <c r="E11" s="11">
        <v>4500.0</v>
      </c>
    </row>
    <row r="12" ht="14.25" customHeight="1">
      <c r="A12" s="2">
        <v>8314.0</v>
      </c>
      <c r="B12" s="2" t="s">
        <v>12</v>
      </c>
      <c r="C12" s="11">
        <v>588.0</v>
      </c>
      <c r="D12" s="6">
        <v>0.0</v>
      </c>
      <c r="E12" s="6">
        <v>0.0</v>
      </c>
    </row>
    <row r="13" ht="14.25" customHeight="1">
      <c r="A13" s="1" t="s">
        <v>13</v>
      </c>
      <c r="B13" s="1"/>
      <c r="C13" s="7">
        <f t="shared" ref="C13:E13" si="1">SUM(C7:C12)</f>
        <v>207857.7</v>
      </c>
      <c r="D13" s="7">
        <f t="shared" si="1"/>
        <v>200620</v>
      </c>
      <c r="E13" s="7">
        <f t="shared" si="1"/>
        <v>177400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</row>
    <row r="14" ht="14.25" customHeight="1">
      <c r="C14" s="6"/>
      <c r="D14" s="6"/>
      <c r="E14" s="6"/>
    </row>
    <row r="15" ht="14.25" customHeight="1">
      <c r="A15" s="1" t="s">
        <v>14</v>
      </c>
      <c r="B15" s="1"/>
      <c r="C15" s="7"/>
      <c r="D15" s="7"/>
      <c r="E15" s="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</row>
    <row r="16" ht="14.25" customHeight="1">
      <c r="A16" s="2">
        <v>5010.0</v>
      </c>
      <c r="B16" s="2" t="s">
        <v>15</v>
      </c>
      <c r="C16" s="11">
        <v>0.0</v>
      </c>
      <c r="D16" s="11">
        <v>-800.0</v>
      </c>
      <c r="E16" s="11">
        <v>-700.0</v>
      </c>
    </row>
    <row r="17" ht="14.25" customHeight="1">
      <c r="A17" s="2">
        <v>5120.0</v>
      </c>
      <c r="B17" s="2" t="s">
        <v>16</v>
      </c>
      <c r="C17" s="11">
        <v>-4870.0</v>
      </c>
      <c r="D17" s="12">
        <v>-7500.0</v>
      </c>
      <c r="E17" s="11">
        <v>-5800.0</v>
      </c>
    </row>
    <row r="18" ht="14.25" customHeight="1">
      <c r="A18" s="3">
        <v>5120.0</v>
      </c>
      <c r="B18" s="3" t="s">
        <v>17</v>
      </c>
      <c r="C18" s="11">
        <v>-1623.0</v>
      </c>
      <c r="D18" s="12">
        <v>-1623.0</v>
      </c>
      <c r="E18" s="11">
        <v>0.0</v>
      </c>
    </row>
    <row r="19" ht="14.25" customHeight="1">
      <c r="A19" s="2">
        <v>5164.0</v>
      </c>
      <c r="B19" s="2" t="s">
        <v>18</v>
      </c>
      <c r="C19" s="11">
        <v>-75472.88</v>
      </c>
      <c r="D19" s="12">
        <v>-75000.0</v>
      </c>
      <c r="E19" s="11">
        <v>-75000.0</v>
      </c>
    </row>
    <row r="20" ht="14.25" customHeight="1">
      <c r="A20" s="3">
        <v>5164.0</v>
      </c>
      <c r="B20" s="3" t="s">
        <v>19</v>
      </c>
      <c r="C20" s="11">
        <v>-10253.0</v>
      </c>
      <c r="D20" s="12">
        <v>-10253.0</v>
      </c>
      <c r="E20" s="11">
        <v>0.0</v>
      </c>
    </row>
    <row r="21" ht="14.25" customHeight="1">
      <c r="A21" s="2">
        <v>5165.0</v>
      </c>
      <c r="B21" s="2" t="s">
        <v>20</v>
      </c>
      <c r="C21" s="11">
        <v>-3056.2</v>
      </c>
      <c r="D21" s="12">
        <v>-3750.0</v>
      </c>
      <c r="E21" s="11">
        <v>-4000.0</v>
      </c>
    </row>
    <row r="22" ht="14.25" customHeight="1">
      <c r="A22" s="3">
        <v>5165.0</v>
      </c>
      <c r="B22" s="3" t="s">
        <v>21</v>
      </c>
      <c r="C22" s="11">
        <v>-783.0</v>
      </c>
      <c r="D22" s="12">
        <v>-783.0</v>
      </c>
      <c r="E22" s="11">
        <v>0.0</v>
      </c>
    </row>
    <row r="23" ht="14.25" customHeight="1">
      <c r="A23" s="2">
        <v>5166.0</v>
      </c>
      <c r="B23" s="2" t="s">
        <v>22</v>
      </c>
      <c r="C23" s="11">
        <v>0.0</v>
      </c>
      <c r="D23" s="12">
        <v>-3750.0</v>
      </c>
      <c r="E23" s="11">
        <v>-1500.0</v>
      </c>
    </row>
    <row r="24" ht="14.25" customHeight="1">
      <c r="A24" s="2">
        <v>5166.0</v>
      </c>
      <c r="B24" s="3" t="s">
        <v>23</v>
      </c>
      <c r="C24" s="11">
        <v>-1190.0</v>
      </c>
      <c r="D24" s="12">
        <v>-1190.0</v>
      </c>
      <c r="E24" s="11">
        <v>0.0</v>
      </c>
    </row>
    <row r="25" ht="14.25" customHeight="1">
      <c r="A25" s="2">
        <v>5175.0</v>
      </c>
      <c r="B25" s="2" t="s">
        <v>26</v>
      </c>
      <c r="C25" s="11">
        <v>-21708.75</v>
      </c>
      <c r="D25" s="12">
        <v>-3750.0</v>
      </c>
      <c r="E25" s="11">
        <v>-5000.0</v>
      </c>
    </row>
    <row r="26" ht="14.25" customHeight="1">
      <c r="A26" s="3">
        <v>5175.0</v>
      </c>
      <c r="B26" s="3" t="s">
        <v>27</v>
      </c>
      <c r="C26" s="11">
        <v>-583.0</v>
      </c>
      <c r="D26" s="12">
        <v>-583.0</v>
      </c>
      <c r="E26" s="11">
        <v>0.0</v>
      </c>
    </row>
    <row r="27" ht="14.25" customHeight="1">
      <c r="A27" s="2">
        <v>5180.0</v>
      </c>
      <c r="B27" s="2" t="s">
        <v>28</v>
      </c>
      <c r="C27" s="11">
        <v>-4552.3</v>
      </c>
      <c r="D27" s="12">
        <v>-3750.0</v>
      </c>
      <c r="E27" s="11">
        <v>-5000.0</v>
      </c>
    </row>
    <row r="28" ht="14.25" customHeight="1">
      <c r="A28" s="3">
        <v>5180.0</v>
      </c>
      <c r="B28" s="3" t="s">
        <v>29</v>
      </c>
      <c r="C28" s="11">
        <v>-571.0</v>
      </c>
      <c r="D28" s="12">
        <v>-571.0</v>
      </c>
      <c r="E28" s="11">
        <v>0.0</v>
      </c>
    </row>
    <row r="29" ht="14.25" customHeight="1">
      <c r="A29" s="2">
        <v>5410.0</v>
      </c>
      <c r="B29" s="2" t="s">
        <v>30</v>
      </c>
      <c r="C29" s="11">
        <v>-4526.93</v>
      </c>
      <c r="D29" s="12">
        <v>-12500.0</v>
      </c>
      <c r="E29" s="11">
        <v>-5000.0</v>
      </c>
    </row>
    <row r="30" ht="14.25" customHeight="1">
      <c r="A30" s="2">
        <v>5410.0</v>
      </c>
      <c r="B30" s="3" t="s">
        <v>31</v>
      </c>
      <c r="C30" s="11">
        <v>-2909.0</v>
      </c>
      <c r="D30" s="12">
        <v>-2909.0</v>
      </c>
      <c r="E30" s="11">
        <v>0.0</v>
      </c>
    </row>
    <row r="31" ht="14.25" customHeight="1">
      <c r="A31" s="2">
        <v>6070.0</v>
      </c>
      <c r="B31" s="2" t="s">
        <v>32</v>
      </c>
      <c r="C31" s="11">
        <v>-2428.43</v>
      </c>
      <c r="D31" s="12">
        <v>-3300.0</v>
      </c>
      <c r="E31" s="11">
        <v>-3000.0</v>
      </c>
    </row>
    <row r="32" ht="14.25" customHeight="1">
      <c r="A32" s="2">
        <v>6070.0</v>
      </c>
      <c r="B32" s="3" t="s">
        <v>33</v>
      </c>
      <c r="C32" s="11">
        <v>-342.0</v>
      </c>
      <c r="D32" s="12">
        <v>-342.0</v>
      </c>
      <c r="E32" s="11">
        <v>0.0</v>
      </c>
    </row>
    <row r="33" ht="14.25" customHeight="1">
      <c r="A33" s="2">
        <v>6310.0</v>
      </c>
      <c r="B33" s="2" t="s">
        <v>34</v>
      </c>
      <c r="C33" s="11">
        <v>-6860.4</v>
      </c>
      <c r="D33" s="12">
        <v>-8750.0</v>
      </c>
      <c r="E33" s="11">
        <v>-8580.0</v>
      </c>
    </row>
    <row r="34" ht="14.25" customHeight="1">
      <c r="A34" s="3">
        <v>6310.0</v>
      </c>
      <c r="B34" s="3" t="s">
        <v>35</v>
      </c>
      <c r="C34" s="11">
        <v>-2859.0</v>
      </c>
      <c r="D34" s="12">
        <v>-2859.0</v>
      </c>
      <c r="E34" s="11">
        <v>0.0</v>
      </c>
    </row>
    <row r="35" ht="14.25" customHeight="1">
      <c r="A35" s="2">
        <v>6530.0</v>
      </c>
      <c r="B35" s="2" t="s">
        <v>36</v>
      </c>
      <c r="C35" s="11">
        <v>0.0</v>
      </c>
      <c r="D35" s="12">
        <v>-625.0</v>
      </c>
      <c r="E35" s="11">
        <v>0.0</v>
      </c>
    </row>
    <row r="36" ht="14.25" customHeight="1">
      <c r="A36" s="2">
        <v>6530.0</v>
      </c>
      <c r="B36" s="3" t="s">
        <v>37</v>
      </c>
      <c r="C36" s="11">
        <v>-758.0</v>
      </c>
      <c r="D36" s="12">
        <v>-758.0</v>
      </c>
      <c r="E36" s="11">
        <v>0.0</v>
      </c>
    </row>
    <row r="37" ht="14.25" customHeight="1">
      <c r="A37" s="2">
        <v>6541.0</v>
      </c>
      <c r="B37" s="2" t="s">
        <v>38</v>
      </c>
      <c r="C37" s="11">
        <v>-413.0</v>
      </c>
      <c r="D37" s="12">
        <v>-625.0</v>
      </c>
      <c r="E37" s="11">
        <v>-600.0</v>
      </c>
    </row>
    <row r="38" ht="14.25" customHeight="1">
      <c r="A38" s="2">
        <v>6541.0</v>
      </c>
      <c r="B38" s="3" t="s">
        <v>39</v>
      </c>
      <c r="C38" s="11">
        <v>-600.0</v>
      </c>
      <c r="D38" s="12">
        <v>-600.0</v>
      </c>
      <c r="E38" s="11">
        <v>0.0</v>
      </c>
    </row>
    <row r="39" ht="14.25" customHeight="1">
      <c r="A39" s="8">
        <v>6542.0</v>
      </c>
      <c r="B39" s="8" t="s">
        <v>49</v>
      </c>
      <c r="C39" s="11">
        <v>-2438.0</v>
      </c>
      <c r="D39" s="12"/>
      <c r="E39" s="11">
        <v>-2450.0</v>
      </c>
    </row>
    <row r="40" ht="14.25" customHeight="1">
      <c r="A40" s="2">
        <v>6570.0</v>
      </c>
      <c r="B40" s="2" t="s">
        <v>40</v>
      </c>
      <c r="C40" s="11">
        <v>-2950.0</v>
      </c>
      <c r="D40" s="12">
        <v>-3500.0</v>
      </c>
      <c r="E40" s="11">
        <v>-3150.0</v>
      </c>
    </row>
    <row r="41" ht="14.25" customHeight="1">
      <c r="A41" s="1" t="s">
        <v>41</v>
      </c>
      <c r="B41" s="1"/>
      <c r="C41" s="7">
        <f t="shared" ref="C41:E41" si="2">SUM(C16:C40)</f>
        <v>-151747.89</v>
      </c>
      <c r="D41" s="7">
        <f t="shared" si="2"/>
        <v>-150071</v>
      </c>
      <c r="E41" s="7">
        <f t="shared" si="2"/>
        <v>-119780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</row>
    <row r="42" ht="14.25" customHeight="1">
      <c r="C42" s="6"/>
      <c r="D42" s="6"/>
      <c r="E42" s="6"/>
    </row>
    <row r="43" ht="14.25" customHeight="1">
      <c r="A43" s="1" t="s">
        <v>42</v>
      </c>
      <c r="B43" s="1"/>
      <c r="C43" s="7">
        <f t="shared" ref="C43:E43" si="3">C13+C41</f>
        <v>56109.81</v>
      </c>
      <c r="D43" s="7">
        <f t="shared" si="3"/>
        <v>50549</v>
      </c>
      <c r="E43" s="7">
        <f t="shared" si="3"/>
        <v>57620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</row>
    <row r="44" ht="14.25" customHeight="1"/>
    <row r="45" ht="14.25" customHeight="1">
      <c r="A45" s="13" t="s">
        <v>43</v>
      </c>
      <c r="E45" s="14">
        <f>(1396+200)*36</f>
        <v>57456</v>
      </c>
    </row>
    <row r="46" ht="14.25" customHeight="1">
      <c r="A46" s="3" t="s">
        <v>50</v>
      </c>
      <c r="C46" s="6"/>
      <c r="D46" s="6"/>
      <c r="E46" s="6"/>
    </row>
    <row r="47" ht="14.25" customHeight="1">
      <c r="A47" s="8" t="s">
        <v>51</v>
      </c>
      <c r="C47" s="6"/>
      <c r="D47" s="6"/>
      <c r="E47" s="6"/>
    </row>
    <row r="48" ht="14.25" customHeight="1">
      <c r="C48" s="6"/>
      <c r="D48" s="6"/>
      <c r="E48" s="6"/>
    </row>
    <row r="49" ht="14.25" customHeight="1">
      <c r="C49" s="6"/>
      <c r="D49" s="6"/>
      <c r="E49" s="6"/>
    </row>
    <row r="50" ht="14.25" customHeight="1">
      <c r="C50" s="6"/>
      <c r="D50" s="6"/>
      <c r="E50" s="6"/>
    </row>
    <row r="51" ht="14.25" customHeight="1">
      <c r="C51" s="6"/>
      <c r="D51" s="6"/>
      <c r="E51" s="6"/>
    </row>
    <row r="52" ht="14.25" customHeight="1">
      <c r="C52" s="6"/>
      <c r="D52" s="6"/>
      <c r="E52" s="6"/>
    </row>
    <row r="53" ht="14.25" customHeight="1">
      <c r="C53" s="6"/>
      <c r="D53" s="6"/>
      <c r="E53" s="6"/>
    </row>
    <row r="54" ht="14.25" customHeight="1">
      <c r="C54" s="6"/>
      <c r="D54" s="6"/>
      <c r="E54" s="6"/>
    </row>
    <row r="55" ht="14.25" customHeight="1">
      <c r="C55" s="6"/>
      <c r="D55" s="6"/>
      <c r="E55" s="6"/>
    </row>
    <row r="56" ht="14.25" customHeight="1">
      <c r="C56" s="6"/>
      <c r="D56" s="6"/>
      <c r="E56" s="6"/>
    </row>
    <row r="57" ht="14.25" customHeight="1">
      <c r="C57" s="6"/>
      <c r="D57" s="6"/>
      <c r="E57" s="6"/>
    </row>
    <row r="58" ht="14.25" customHeight="1">
      <c r="C58" s="6"/>
      <c r="D58" s="6"/>
      <c r="E58" s="6"/>
    </row>
    <row r="59" ht="14.25" customHeight="1">
      <c r="C59" s="6"/>
      <c r="D59" s="6"/>
      <c r="E59" s="6"/>
    </row>
    <row r="60" ht="14.25" customHeight="1">
      <c r="C60" s="6"/>
      <c r="D60" s="6"/>
      <c r="E60" s="6"/>
    </row>
    <row r="61" ht="14.25" customHeight="1">
      <c r="C61" s="6"/>
      <c r="D61" s="6"/>
      <c r="E61" s="6"/>
    </row>
    <row r="62" ht="14.25" customHeight="1">
      <c r="C62" s="6"/>
      <c r="D62" s="6"/>
      <c r="E62" s="6"/>
    </row>
    <row r="63" ht="14.25" customHeight="1">
      <c r="C63" s="6"/>
      <c r="D63" s="6"/>
      <c r="E63" s="6"/>
    </row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>
      <c r="CE91" s="2" t="s">
        <v>46</v>
      </c>
    </row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</sheetData>
  <printOptions gridLines="1"/>
  <pageMargins bottom="0.75" footer="0.0" header="0.0" left="0.7" right="0.7" top="0.75"/>
  <pageSetup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13"/>
    <col customWidth="1" min="2" max="2" width="44.75"/>
    <col customWidth="1" min="3" max="5" width="13.25"/>
    <col customWidth="1" min="6" max="83" width="8.63"/>
  </cols>
  <sheetData>
    <row r="1" ht="14.25" customHeight="1">
      <c r="A1" s="1" t="s">
        <v>0</v>
      </c>
    </row>
    <row r="2" ht="14.25" customHeight="1">
      <c r="A2" s="2" t="s">
        <v>1</v>
      </c>
      <c r="B2" s="2" t="s">
        <v>52</v>
      </c>
    </row>
    <row r="3" ht="14.25" customHeight="1">
      <c r="A3" s="2" t="s">
        <v>3</v>
      </c>
    </row>
    <row r="4" ht="14.25" customHeight="1">
      <c r="A4" s="2"/>
      <c r="C4" s="3"/>
      <c r="E4" s="3"/>
    </row>
    <row r="5" ht="14.25" customHeight="1">
      <c r="A5" s="4"/>
      <c r="B5" s="4"/>
      <c r="C5" s="5" t="s">
        <v>4</v>
      </c>
      <c r="D5" s="5" t="s">
        <v>5</v>
      </c>
      <c r="E5" s="5" t="s">
        <v>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ht="14.25" customHeight="1">
      <c r="A6" s="1" t="s">
        <v>7</v>
      </c>
      <c r="B6" s="1"/>
      <c r="C6" s="1"/>
      <c r="D6" s="1"/>
      <c r="E6" s="1"/>
      <c r="F6" s="1"/>
      <c r="G6" s="1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</row>
    <row r="7" ht="14.25" customHeight="1">
      <c r="A7" s="2">
        <v>3010.0</v>
      </c>
      <c r="B7" s="2" t="s">
        <v>8</v>
      </c>
      <c r="C7" s="11">
        <v>82320.0</v>
      </c>
      <c r="D7" s="12">
        <v>82320.0</v>
      </c>
      <c r="E7" s="12">
        <f>(3670+1000+402)*21</f>
        <v>106512</v>
      </c>
    </row>
    <row r="8" ht="14.25" customHeight="1">
      <c r="A8" s="2">
        <v>3090.0</v>
      </c>
      <c r="B8" s="3" t="s">
        <v>48</v>
      </c>
      <c r="C8" s="11">
        <v>18060.0</v>
      </c>
      <c r="D8" s="12">
        <v>18060.0</v>
      </c>
      <c r="E8" s="11">
        <v>0.0</v>
      </c>
    </row>
    <row r="9" ht="14.25" customHeight="1">
      <c r="A9" s="2">
        <v>8310.0</v>
      </c>
      <c r="B9" s="2" t="s">
        <v>11</v>
      </c>
      <c r="C9" s="11">
        <v>5009.47</v>
      </c>
      <c r="D9" s="12">
        <v>3500.0</v>
      </c>
      <c r="E9" s="11">
        <v>2000.0</v>
      </c>
    </row>
    <row r="10" ht="14.25" customHeight="1">
      <c r="A10" s="1" t="s">
        <v>13</v>
      </c>
      <c r="B10" s="1"/>
      <c r="C10" s="7">
        <f t="shared" ref="C10:E10" si="1">SUM(C7:C9)</f>
        <v>105389.47</v>
      </c>
      <c r="D10" s="7">
        <f t="shared" si="1"/>
        <v>103880</v>
      </c>
      <c r="E10" s="7">
        <f t="shared" si="1"/>
        <v>108512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ht="14.25" customHeight="1">
      <c r="C11" s="6"/>
      <c r="D11" s="6"/>
      <c r="E11" s="6"/>
    </row>
    <row r="12" ht="14.25" customHeight="1">
      <c r="A12" s="1" t="s">
        <v>14</v>
      </c>
      <c r="B12" s="1"/>
      <c r="C12" s="7"/>
      <c r="D12" s="7"/>
      <c r="E12" s="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ht="14.25" customHeight="1">
      <c r="A13" s="8">
        <v>5010.0</v>
      </c>
      <c r="B13" s="8" t="s">
        <v>15</v>
      </c>
      <c r="C13" s="11">
        <v>-700.0</v>
      </c>
      <c r="D13" s="11">
        <v>0.0</v>
      </c>
      <c r="E13" s="11">
        <v>0.0</v>
      </c>
    </row>
    <row r="14" ht="14.25" customHeight="1">
      <c r="A14" s="2">
        <v>5120.0</v>
      </c>
      <c r="B14" s="2" t="s">
        <v>16</v>
      </c>
      <c r="C14" s="11">
        <v>-5663.18</v>
      </c>
      <c r="D14" s="12">
        <v>-5000.0</v>
      </c>
      <c r="E14" s="11">
        <v>-6600.0</v>
      </c>
    </row>
    <row r="15" ht="14.25" customHeight="1">
      <c r="A15" s="3">
        <v>5120.0</v>
      </c>
      <c r="B15" s="3" t="s">
        <v>17</v>
      </c>
      <c r="C15" s="11">
        <v>-1058.0</v>
      </c>
      <c r="D15" s="12">
        <v>-1058.0</v>
      </c>
      <c r="E15" s="11">
        <v>0.0</v>
      </c>
    </row>
    <row r="16" ht="14.25" customHeight="1">
      <c r="A16" s="2">
        <v>5170.0</v>
      </c>
      <c r="B16" s="2" t="s">
        <v>24</v>
      </c>
      <c r="C16" s="11">
        <v>0.0</v>
      </c>
      <c r="D16" s="12">
        <v>-3750.0</v>
      </c>
      <c r="E16" s="12">
        <v>-3750.0</v>
      </c>
    </row>
    <row r="17" ht="14.25" customHeight="1">
      <c r="A17" s="2">
        <v>5170.0</v>
      </c>
      <c r="B17" s="3" t="s">
        <v>25</v>
      </c>
      <c r="C17" s="11">
        <v>-943.0</v>
      </c>
      <c r="D17" s="12">
        <v>-943.0</v>
      </c>
      <c r="E17" s="11">
        <v>0.0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</row>
    <row r="18" ht="14.25" customHeight="1">
      <c r="A18" s="1" t="s">
        <v>41</v>
      </c>
      <c r="B18" s="1"/>
      <c r="C18" s="7">
        <f t="shared" ref="C18:E18" si="2">SUM(C13:C17)</f>
        <v>-8364.18</v>
      </c>
      <c r="D18" s="7">
        <f t="shared" si="2"/>
        <v>-10751</v>
      </c>
      <c r="E18" s="7">
        <f t="shared" si="2"/>
        <v>-10350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</row>
    <row r="19" ht="14.25" customHeight="1">
      <c r="C19" s="6"/>
      <c r="D19" s="6"/>
      <c r="E19" s="6"/>
    </row>
    <row r="20" ht="14.25" customHeight="1">
      <c r="A20" s="1" t="s">
        <v>42</v>
      </c>
      <c r="B20" s="1"/>
      <c r="C20" s="7">
        <f t="shared" ref="C20:E20" si="3">C10+C18</f>
        <v>97025.29</v>
      </c>
      <c r="D20" s="7">
        <f t="shared" si="3"/>
        <v>93129</v>
      </c>
      <c r="E20" s="7">
        <f t="shared" si="3"/>
        <v>98162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</row>
    <row r="21" ht="14.25" customHeight="1"/>
    <row r="22" ht="14.25" customHeight="1">
      <c r="A22" s="1" t="s">
        <v>53</v>
      </c>
      <c r="E22" s="15">
        <v>98070.0</v>
      </c>
    </row>
    <row r="23" ht="14.25" customHeight="1">
      <c r="A23" s="3" t="s">
        <v>54</v>
      </c>
      <c r="C23" s="6"/>
      <c r="D23" s="6"/>
      <c r="E23" s="6"/>
    </row>
    <row r="24" ht="14.25" customHeight="1">
      <c r="A24" s="2" t="s">
        <v>55</v>
      </c>
      <c r="C24" s="6"/>
      <c r="D24" s="6"/>
      <c r="E24" s="6"/>
    </row>
    <row r="25" ht="14.25" customHeight="1">
      <c r="A25" s="3" t="s">
        <v>56</v>
      </c>
      <c r="C25" s="6"/>
      <c r="D25" s="6"/>
      <c r="E25" s="6"/>
    </row>
    <row r="26" ht="14.25" customHeight="1">
      <c r="A26" s="3" t="s">
        <v>57</v>
      </c>
      <c r="C26" s="6"/>
      <c r="D26" s="6"/>
      <c r="E26" s="6"/>
    </row>
    <row r="27" ht="14.25" customHeight="1">
      <c r="A27" s="8" t="s">
        <v>58</v>
      </c>
      <c r="C27" s="6"/>
      <c r="D27" s="6"/>
      <c r="E27" s="6"/>
    </row>
    <row r="28" ht="14.25" customHeight="1">
      <c r="A28" s="16" t="s">
        <v>59</v>
      </c>
      <c r="C28" s="6"/>
      <c r="D28" s="6"/>
      <c r="E28" s="6"/>
    </row>
    <row r="29" ht="14.25" customHeight="1">
      <c r="C29" s="6"/>
      <c r="D29" s="6"/>
      <c r="E29" s="6"/>
    </row>
    <row r="30" ht="14.25" customHeight="1">
      <c r="C30" s="6"/>
      <c r="D30" s="6"/>
      <c r="E30" s="6"/>
    </row>
    <row r="31" ht="14.25" customHeight="1">
      <c r="C31" s="6"/>
      <c r="D31" s="6"/>
      <c r="E31" s="6"/>
    </row>
    <row r="32" ht="14.25" customHeight="1">
      <c r="C32" s="6"/>
      <c r="D32" s="6"/>
      <c r="E32" s="6"/>
    </row>
    <row r="33" ht="14.25" customHeight="1">
      <c r="C33" s="6"/>
      <c r="D33" s="6"/>
      <c r="E33" s="6"/>
    </row>
    <row r="34" ht="14.25" customHeight="1">
      <c r="C34" s="6"/>
      <c r="D34" s="6"/>
      <c r="E34" s="6"/>
    </row>
    <row r="35" ht="14.25" customHeight="1">
      <c r="C35" s="6"/>
      <c r="D35" s="6"/>
      <c r="E35" s="6"/>
    </row>
    <row r="36" ht="14.25" customHeight="1">
      <c r="C36" s="6"/>
      <c r="D36" s="6"/>
      <c r="E36" s="6"/>
    </row>
    <row r="37" ht="14.25" customHeight="1">
      <c r="C37" s="6"/>
      <c r="D37" s="6"/>
      <c r="E37" s="6"/>
    </row>
    <row r="38" ht="14.25" customHeight="1">
      <c r="C38" s="6"/>
      <c r="D38" s="6"/>
      <c r="E38" s="6"/>
    </row>
    <row r="39" ht="14.25" customHeight="1">
      <c r="C39" s="6"/>
      <c r="D39" s="6"/>
      <c r="E39" s="6"/>
    </row>
    <row r="40" ht="14.25" customHeight="1">
      <c r="C40" s="6"/>
      <c r="D40" s="6"/>
      <c r="E40" s="6"/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>
      <c r="CE68" s="2" t="s">
        <v>46</v>
      </c>
    </row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rintOptions gridLines="1"/>
  <pageMargins bottom="0.75" footer="0.0" header="0.0" left="0.7" right="0.7" top="0.75"/>
  <pageSetup scale="9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2024-01-14T22:29:00Z</dcterms:created>
  <dc:creator>Stephanie Rosendahl</dc:creator>
</cp:coreProperties>
</file>